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FC Tech\BEAL\Cenniki\"/>
    </mc:Choice>
  </mc:AlternateContent>
  <xr:revisionPtr revIDLastSave="0" documentId="13_ncr:1_{700050F1-7A8D-48CB-8F2D-DF891E1B3D9E}" xr6:coauthVersionLast="47" xr6:coauthVersionMax="47" xr10:uidLastSave="{00000000-0000-0000-0000-000000000000}"/>
  <bookViews>
    <workbookView xWindow="28680" yWindow="-120" windowWidth="29040" windowHeight="17520" xr2:uid="{B76AB412-15CF-43CA-9026-BE7C95495CEE}"/>
  </bookViews>
  <sheets>
    <sheet name="Beal-Industrie_ZAMÓWIENIE SPE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2" l="1"/>
  <c r="L19" i="2" s="1"/>
  <c r="K20" i="2"/>
  <c r="N20" i="2" s="1"/>
  <c r="M20" i="2" s="1"/>
  <c r="K21" i="2"/>
  <c r="N21" i="2" s="1"/>
  <c r="M21" i="2" s="1"/>
  <c r="I21" i="2"/>
  <c r="J21" i="2"/>
  <c r="I20" i="2"/>
  <c r="J20" i="2"/>
  <c r="I19" i="2"/>
  <c r="J19" i="2"/>
  <c r="I18" i="2"/>
  <c r="K18" i="2" s="1"/>
  <c r="J18" i="2"/>
  <c r="I17" i="2"/>
  <c r="K17" i="2" s="1"/>
  <c r="N17" i="2" s="1"/>
  <c r="M17" i="2" s="1"/>
  <c r="J17" i="2"/>
  <c r="I16" i="2"/>
  <c r="K16" i="2" s="1"/>
  <c r="L16" i="2" s="1"/>
  <c r="J16" i="2"/>
  <c r="L17" i="2" l="1"/>
  <c r="L20" i="2"/>
  <c r="N16" i="2"/>
  <c r="M16" i="2" s="1"/>
  <c r="L18" i="2"/>
  <c r="N18" i="2"/>
  <c r="M18" i="2" s="1"/>
  <c r="L21" i="2"/>
  <c r="N19" i="2"/>
  <c r="M19" i="2" s="1"/>
  <c r="L22" i="2" l="1"/>
  <c r="N23" i="2" s="1" a="1"/>
  <c r="N23" i="2" s="1"/>
  <c r="M23" i="2" s="1"/>
  <c r="N22" i="2"/>
  <c r="M22" i="2" s="1"/>
  <c r="N24" i="2" l="1"/>
  <c r="M24" i="2" s="1"/>
  <c r="L23" i="2" a="1"/>
  <c r="L23" i="2" s="1"/>
  <c r="L2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<sst xmlns="http://schemas.openxmlformats.org/spreadsheetml/2006/main" count="35" uniqueCount="31">
  <si>
    <t>Cena/m</t>
  </si>
  <si>
    <t>Liczba metrów odcinka liny</t>
  </si>
  <si>
    <t>Cena za sztukę</t>
  </si>
  <si>
    <t>Liczba odcinków (szt.)</t>
  </si>
  <si>
    <t>INDUSTRIE 10.5 mm</t>
  </si>
  <si>
    <t>WHITE</t>
  </si>
  <si>
    <t>BLUE</t>
  </si>
  <si>
    <t>RED</t>
  </si>
  <si>
    <t>INDUSTRIE 11 mm</t>
  </si>
  <si>
    <t>OPŁATA DODATKOWA</t>
  </si>
  <si>
    <t>150 zł brutto dla zamówień o wartości poniżej 3000 zł brutto</t>
  </si>
  <si>
    <t>CZAS PRODUKCJI</t>
  </si>
  <si>
    <t>3 tygodnie od zamówienia (czas sprowadzenia liny 4-5 tygodni)</t>
  </si>
  <si>
    <t>ZAMÓWIENIE</t>
  </si>
  <si>
    <t>Długość liny z dokładnością do 1 m</t>
  </si>
  <si>
    <t>Cena cięcia (1 cięcie na odcinek)</t>
  </si>
  <si>
    <t>Cena zakończenia zszywanego</t>
  </si>
  <si>
    <t>Ceny podane w PLN brutto</t>
  </si>
  <si>
    <t>BEAL - ZAMÓWIENIA SPECJALNE LIN Z ZAKOŃCZENIAMI ZSZYWANYMI 
LUB BEZ ZAKOŃCZEŃ 
INDUSTRIE 10.5 mm / INDUSTRIE 11 mm</t>
  </si>
  <si>
    <t>Cena zakończeń zszywanych</t>
  </si>
  <si>
    <t>Liczba zakończeń zszywanych 
(0, 1 lub 2)</t>
  </si>
  <si>
    <t>Cena liny (mb)</t>
  </si>
  <si>
    <t>Wpisać wartości w pomarańczowe pola - ceny jednostkowe i całkowite zostaną obliczone</t>
  </si>
  <si>
    <t>Rabat [%]</t>
  </si>
  <si>
    <t>CENA KOMPLETU - do zamówienia</t>
  </si>
  <si>
    <t>SUMA</t>
  </si>
  <si>
    <t>Cena całkowita z rabatem netto</t>
  </si>
  <si>
    <t>Cena całkowita z rabatem brutto</t>
  </si>
  <si>
    <t>Cena całkowita bez rabatu</t>
  </si>
  <si>
    <t>Cennik ważny od 01.01.2025</t>
  </si>
  <si>
    <t>150 zł jeżeli wartość zamówienia poniżej 3000 zł brutto bez rabatu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</si>
</sst>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1145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ed">
        <color auto="1"/>
      </left>
      <right style="mediumDashed">
        <color auto="1"/>
      </right>
      <top style="thick">
        <color auto="1"/>
      </top>
      <bottom/>
      <diagonal/>
    </border>
    <border>
      <left style="thick">
        <color auto="1"/>
      </left>
      <right style="mediumDashed">
        <color auto="1"/>
      </right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 style="thick">
        <color auto="1"/>
      </right>
      <top style="mediumDashed">
        <color auto="1"/>
      </top>
      <bottom style="mediumDashed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Dashed">
        <color auto="1"/>
      </left>
      <right style="mediumDashed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Dashed">
        <color auto="1"/>
      </top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 style="thick">
        <color auto="1"/>
      </right>
      <top style="mediumDashed">
        <color auto="1"/>
      </top>
      <bottom/>
      <diagonal/>
    </border>
    <border>
      <left/>
      <right style="thick">
        <color auto="1"/>
      </right>
      <top style="mediumDashed">
        <color auto="1"/>
      </top>
      <bottom/>
      <diagonal/>
    </border>
    <border>
      <left style="thick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auto="1"/>
      </bottom>
      <diagonal/>
    </border>
    <border>
      <left style="mediumDashed">
        <color auto="1"/>
      </left>
      <right style="thick">
        <color auto="1"/>
      </right>
      <top style="mediumDashed">
        <color auto="1"/>
      </top>
      <bottom style="thick">
        <color auto="1"/>
      </bottom>
      <diagonal/>
    </border>
    <border>
      <left/>
      <right style="thick">
        <color auto="1"/>
      </right>
      <top style="mediumDashed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2">
    <xf numFmtId="0" fontId="0" fillId="0" borderId="0" xfId="0"/>
    <xf numFmtId="0" fontId="2" fillId="0" borderId="0" xfId="0" applyFont="1"/>
    <xf numFmtId="0" fontId="4" fillId="0" borderId="0" xfId="2" applyFont="1"/>
    <xf numFmtId="0" fontId="4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3" xfId="2" applyFont="1" applyBorder="1"/>
    <xf numFmtId="0" fontId="4" fillId="0" borderId="5" xfId="2" applyFont="1" applyBorder="1"/>
    <xf numFmtId="0" fontId="4" fillId="0" borderId="14" xfId="2" applyFont="1" applyBorder="1"/>
    <xf numFmtId="0" fontId="4" fillId="0" borderId="25" xfId="2" applyFont="1" applyBorder="1"/>
    <xf numFmtId="0" fontId="7" fillId="4" borderId="1" xfId="2" applyFont="1" applyFill="1" applyBorder="1"/>
    <xf numFmtId="0" fontId="7" fillId="4" borderId="23" xfId="2" applyFont="1" applyFill="1" applyBorder="1"/>
    <xf numFmtId="0" fontId="7" fillId="4" borderId="4" xfId="2" applyFont="1" applyFill="1" applyBorder="1"/>
    <xf numFmtId="0" fontId="7" fillId="4" borderId="11" xfId="2" applyFont="1" applyFill="1" applyBorder="1"/>
    <xf numFmtId="0" fontId="7" fillId="4" borderId="25" xfId="2" applyFont="1" applyFill="1" applyBorder="1"/>
    <xf numFmtId="0" fontId="7" fillId="4" borderId="14" xfId="2" applyFont="1" applyFill="1" applyBorder="1"/>
    <xf numFmtId="0" fontId="10" fillId="0" borderId="27" xfId="2" applyFont="1" applyBorder="1"/>
    <xf numFmtId="0" fontId="11" fillId="0" borderId="28" xfId="2" applyFont="1" applyBorder="1"/>
    <xf numFmtId="0" fontId="12" fillId="0" borderId="0" xfId="2" applyFont="1"/>
    <xf numFmtId="0" fontId="10" fillId="0" borderId="0" xfId="2" applyFont="1"/>
    <xf numFmtId="0" fontId="11" fillId="0" borderId="30" xfId="2" applyFont="1" applyBorder="1"/>
    <xf numFmtId="0" fontId="10" fillId="0" borderId="32" xfId="2" applyFont="1" applyBorder="1"/>
    <xf numFmtId="0" fontId="11" fillId="0" borderId="32" xfId="2" applyFont="1" applyBorder="1"/>
    <xf numFmtId="0" fontId="11" fillId="0" borderId="33" xfId="2" applyFont="1" applyBorder="1"/>
    <xf numFmtId="0" fontId="9" fillId="0" borderId="0" xfId="2" applyFont="1" applyAlignment="1">
      <alignment horizontal="left"/>
    </xf>
    <xf numFmtId="0" fontId="4" fillId="5" borderId="4" xfId="2" applyFont="1" applyFill="1" applyBorder="1" applyAlignment="1">
      <alignment horizontal="center" vertical="center"/>
    </xf>
    <xf numFmtId="0" fontId="13" fillId="5" borderId="4" xfId="2" applyFont="1" applyFill="1" applyBorder="1" applyAlignment="1">
      <alignment horizontal="center" vertical="center"/>
    </xf>
    <xf numFmtId="0" fontId="4" fillId="5" borderId="10" xfId="2" applyFont="1" applyFill="1" applyBorder="1" applyAlignment="1">
      <alignment horizontal="center" vertical="center"/>
    </xf>
    <xf numFmtId="0" fontId="13" fillId="5" borderId="10" xfId="2" applyFont="1" applyFill="1" applyBorder="1" applyAlignment="1">
      <alignment horizontal="center" vertical="center"/>
    </xf>
    <xf numFmtId="0" fontId="4" fillId="5" borderId="17" xfId="2" applyFont="1" applyFill="1" applyBorder="1" applyAlignment="1">
      <alignment horizontal="center" vertical="center"/>
    </xf>
    <xf numFmtId="0" fontId="13" fillId="5" borderId="17" xfId="2" applyFont="1" applyFill="1" applyBorder="1" applyAlignment="1">
      <alignment horizontal="center" vertical="center"/>
    </xf>
    <xf numFmtId="0" fontId="4" fillId="5" borderId="21" xfId="2" applyFont="1" applyFill="1" applyBorder="1" applyAlignment="1">
      <alignment horizontal="center"/>
    </xf>
    <xf numFmtId="0" fontId="4" fillId="5" borderId="21" xfId="2" applyFont="1" applyFill="1" applyBorder="1" applyAlignment="1">
      <alignment horizontal="center" vertical="center"/>
    </xf>
    <xf numFmtId="0" fontId="13" fillId="5" borderId="21" xfId="2" applyFont="1" applyFill="1" applyBorder="1" applyAlignment="1">
      <alignment horizontal="center"/>
    </xf>
    <xf numFmtId="0" fontId="13" fillId="3" borderId="2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3" fillId="3" borderId="16" xfId="2" applyFont="1" applyFill="1" applyBorder="1" applyAlignment="1">
      <alignment horizontal="center" vertical="center"/>
    </xf>
    <xf numFmtId="0" fontId="13" fillId="3" borderId="18" xfId="2" applyFont="1" applyFill="1" applyBorder="1" applyAlignment="1">
      <alignment horizontal="center" vertical="center"/>
    </xf>
    <xf numFmtId="0" fontId="13" fillId="3" borderId="20" xfId="2" applyFont="1" applyFill="1" applyBorder="1" applyAlignment="1">
      <alignment horizontal="center"/>
    </xf>
    <xf numFmtId="0" fontId="13" fillId="3" borderId="20" xfId="2" applyFont="1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 wrapText="1"/>
    </xf>
    <xf numFmtId="9" fontId="4" fillId="3" borderId="34" xfId="1" applyFont="1" applyFill="1" applyBorder="1" applyAlignment="1">
      <alignment horizontal="center" vertical="center"/>
    </xf>
    <xf numFmtId="2" fontId="13" fillId="5" borderId="4" xfId="2" applyNumberFormat="1" applyFont="1" applyFill="1" applyBorder="1" applyAlignment="1">
      <alignment horizontal="center" vertical="center"/>
    </xf>
    <xf numFmtId="2" fontId="13" fillId="5" borderId="10" xfId="2" applyNumberFormat="1" applyFont="1" applyFill="1" applyBorder="1" applyAlignment="1">
      <alignment horizontal="center" vertical="center"/>
    </xf>
    <xf numFmtId="2" fontId="13" fillId="5" borderId="17" xfId="2" applyNumberFormat="1" applyFont="1" applyFill="1" applyBorder="1" applyAlignment="1">
      <alignment horizontal="center" vertical="center"/>
    </xf>
    <xf numFmtId="2" fontId="13" fillId="5" borderId="21" xfId="2" applyNumberFormat="1" applyFont="1" applyFill="1" applyBorder="1" applyAlignment="1">
      <alignment horizontal="center"/>
    </xf>
    <xf numFmtId="2" fontId="6" fillId="5" borderId="12" xfId="2" applyNumberFormat="1" applyFont="1" applyFill="1" applyBorder="1" applyAlignment="1">
      <alignment horizontal="center" vertical="center"/>
    </xf>
    <xf numFmtId="1" fontId="6" fillId="5" borderId="12" xfId="2" applyNumberFormat="1" applyFont="1" applyFill="1" applyBorder="1" applyAlignment="1">
      <alignment horizontal="center" vertical="center"/>
    </xf>
    <xf numFmtId="2" fontId="6" fillId="7" borderId="12" xfId="2" applyNumberFormat="1" applyFont="1" applyFill="1" applyBorder="1" applyAlignment="1">
      <alignment horizontal="center" vertical="center"/>
    </xf>
    <xf numFmtId="0" fontId="4" fillId="0" borderId="1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8" fillId="4" borderId="7" xfId="2" applyFont="1" applyFill="1" applyBorder="1" applyAlignment="1">
      <alignment horizontal="center" wrapText="1"/>
    </xf>
    <xf numFmtId="0" fontId="8" fillId="4" borderId="0" xfId="2" applyFont="1" applyFill="1" applyAlignment="1">
      <alignment horizontal="center" wrapText="1"/>
    </xf>
    <xf numFmtId="0" fontId="8" fillId="4" borderId="24" xfId="2" applyFont="1" applyFill="1" applyBorder="1" applyAlignment="1">
      <alignment horizontal="center" wrapText="1"/>
    </xf>
    <xf numFmtId="0" fontId="4" fillId="0" borderId="0" xfId="2" applyFont="1" applyAlignment="1">
      <alignment horizontal="left" wrapText="1"/>
    </xf>
    <xf numFmtId="0" fontId="5" fillId="2" borderId="5" xfId="2" applyFont="1" applyFill="1" applyBorder="1" applyAlignment="1">
      <alignment horizontal="center" vertical="center" wrapText="1"/>
    </xf>
    <xf numFmtId="1" fontId="6" fillId="5" borderId="35" xfId="2" applyNumberFormat="1" applyFont="1" applyFill="1" applyBorder="1" applyAlignment="1">
      <alignment horizontal="center" vertical="center"/>
    </xf>
    <xf numFmtId="2" fontId="13" fillId="5" borderId="35" xfId="2" applyNumberFormat="1" applyFont="1" applyFill="1" applyBorder="1" applyAlignment="1">
      <alignment horizontal="center" vertical="center"/>
    </xf>
    <xf numFmtId="0" fontId="9" fillId="0" borderId="26" xfId="2" applyFont="1" applyBorder="1" applyAlignment="1">
      <alignment horizontal="left"/>
    </xf>
    <xf numFmtId="0" fontId="9" fillId="0" borderId="29" xfId="2" applyFont="1" applyBorder="1" applyAlignment="1">
      <alignment horizontal="left"/>
    </xf>
    <xf numFmtId="0" fontId="9" fillId="0" borderId="31" xfId="2" applyFont="1" applyBorder="1" applyAlignment="1">
      <alignment horizontal="left" wrapText="1"/>
    </xf>
    <xf numFmtId="0" fontId="9" fillId="8" borderId="0" xfId="2" applyFont="1" applyFill="1" applyAlignment="1">
      <alignment horizontal="left"/>
    </xf>
    <xf numFmtId="0" fontId="0" fillId="8" borderId="0" xfId="0" applyFill="1"/>
    <xf numFmtId="0" fontId="4" fillId="0" borderId="1" xfId="2" applyFont="1" applyBorder="1" applyAlignment="1">
      <alignment horizontal="left" vertical="center" wrapText="1"/>
    </xf>
    <xf numFmtId="0" fontId="4" fillId="0" borderId="23" xfId="2" applyFont="1" applyBorder="1" applyAlignment="1">
      <alignment horizontal="left" vertical="center" wrapText="1"/>
    </xf>
    <xf numFmtId="2" fontId="4" fillId="5" borderId="4" xfId="2" applyNumberFormat="1" applyFont="1" applyFill="1" applyBorder="1" applyAlignment="1">
      <alignment horizontal="center" vertical="center"/>
    </xf>
    <xf numFmtId="2" fontId="4" fillId="5" borderId="10" xfId="2" applyNumberFormat="1" applyFont="1" applyFill="1" applyBorder="1" applyAlignment="1">
      <alignment horizontal="center" vertical="center"/>
    </xf>
  </cellXfs>
  <cellStyles count="3">
    <cellStyle name="Normal 3" xfId="2" xr:uid="{0E81F5E5-DA35-47CD-8578-FDA06029F477}"/>
    <cellStyle name="Normalny" xfId="0" builtinId="0"/>
    <cellStyle name="Procentowy" xfId="1" builtinId="5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AADD-C2E1-4595-B4CE-A0CD05A8212A}">
  <dimension ref="A1:N25"/>
  <sheetViews>
    <sheetView tabSelected="1" workbookViewId="0">
      <selection activeCell="B23" sqref="B23"/>
    </sheetView>
  </sheetViews>
  <sheetFormatPr defaultRowHeight="15" x14ac:dyDescent="0.25"/>
  <cols>
    <col min="1" max="1" width="20.140625" customWidth="1"/>
    <col min="2" max="2" width="9.140625" customWidth="1"/>
    <col min="3" max="3" width="8.5703125" bestFit="1" customWidth="1"/>
    <col min="4" max="5" width="13" customWidth="1"/>
    <col min="6" max="6" width="13.5703125" customWidth="1"/>
    <col min="7" max="7" width="17" customWidth="1"/>
    <col min="8" max="8" width="10.85546875" customWidth="1"/>
    <col min="9" max="9" width="9.140625" customWidth="1"/>
    <col min="10" max="10" width="13" customWidth="1"/>
    <col min="11" max="11" width="10.85546875" customWidth="1"/>
    <col min="12" max="12" width="11.7109375" customWidth="1"/>
    <col min="13" max="13" width="15.28515625" customWidth="1"/>
    <col min="14" max="14" width="16.42578125" customWidth="1"/>
    <col min="15" max="15" width="9.5703125" bestFit="1" customWidth="1"/>
  </cols>
  <sheetData>
    <row r="1" spans="1:14" ht="4.5" customHeight="1" thickTop="1" x14ac:dyDescent="0.3">
      <c r="A1" s="18"/>
      <c r="B1" s="19"/>
      <c r="C1" s="19"/>
      <c r="D1" s="19"/>
      <c r="E1" s="19"/>
      <c r="F1" s="19"/>
      <c r="G1" s="19"/>
      <c r="H1" s="19"/>
      <c r="I1" s="20"/>
    </row>
    <row r="2" spans="1:14" ht="57" customHeight="1" x14ac:dyDescent="0.3">
      <c r="A2" s="66" t="s">
        <v>18</v>
      </c>
      <c r="B2" s="67"/>
      <c r="C2" s="67"/>
      <c r="D2" s="67"/>
      <c r="E2" s="67"/>
      <c r="F2" s="67"/>
      <c r="G2" s="67"/>
      <c r="H2" s="67"/>
      <c r="I2" s="68"/>
    </row>
    <row r="3" spans="1:14" ht="4.5" customHeight="1" thickBot="1" x14ac:dyDescent="0.35">
      <c r="A3" s="21"/>
      <c r="B3" s="22"/>
      <c r="C3" s="22"/>
      <c r="D3" s="22"/>
      <c r="E3" s="22"/>
      <c r="F3" s="22"/>
      <c r="G3" s="22"/>
      <c r="H3" s="22"/>
      <c r="I3" s="23"/>
    </row>
    <row r="4" spans="1:14" ht="16.5" thickTop="1" x14ac:dyDescent="0.25">
      <c r="A4" s="32" t="s">
        <v>29</v>
      </c>
    </row>
    <row r="5" spans="1:14" ht="15.75" x14ac:dyDescent="0.25">
      <c r="A5" s="32" t="s">
        <v>17</v>
      </c>
    </row>
    <row r="6" spans="1:14" ht="15.75" thickBot="1" x14ac:dyDescent="0.3"/>
    <row r="7" spans="1:14" ht="16.5" thickTop="1" x14ac:dyDescent="0.25">
      <c r="A7" s="73" t="s">
        <v>13</v>
      </c>
      <c r="B7" s="24" t="s">
        <v>14</v>
      </c>
      <c r="C7" s="24"/>
      <c r="D7" s="24"/>
      <c r="E7" s="24"/>
      <c r="F7" s="24"/>
      <c r="G7" s="24"/>
      <c r="H7" s="24"/>
      <c r="I7" s="25"/>
    </row>
    <row r="8" spans="1:14" ht="15.75" x14ac:dyDescent="0.25">
      <c r="A8" s="74" t="s">
        <v>11</v>
      </c>
      <c r="B8" s="26" t="s">
        <v>12</v>
      </c>
      <c r="C8" s="27"/>
      <c r="D8" s="27"/>
      <c r="E8" s="27"/>
      <c r="F8" s="27"/>
      <c r="G8" s="27"/>
      <c r="H8" s="27"/>
      <c r="I8" s="28"/>
    </row>
    <row r="9" spans="1:14" ht="32.25" thickBot="1" x14ac:dyDescent="0.3">
      <c r="A9" s="75" t="s">
        <v>9</v>
      </c>
      <c r="B9" s="29" t="s">
        <v>10</v>
      </c>
      <c r="C9" s="30"/>
      <c r="D9" s="30"/>
      <c r="E9" s="30"/>
      <c r="F9" s="30"/>
      <c r="G9" s="30"/>
      <c r="H9" s="30"/>
      <c r="I9" s="31"/>
    </row>
    <row r="10" spans="1:14" ht="15.75" thickTop="1" x14ac:dyDescent="0.25"/>
    <row r="11" spans="1:14" ht="15.75" x14ac:dyDescent="0.25">
      <c r="A11" s="76" t="s">
        <v>22</v>
      </c>
      <c r="B11" s="77"/>
      <c r="C11" s="77"/>
      <c r="D11" s="77"/>
      <c r="E11" s="77"/>
      <c r="F11" s="77"/>
      <c r="G11" s="77"/>
    </row>
    <row r="12" spans="1:14" ht="15.75" thickBot="1" x14ac:dyDescent="0.3"/>
    <row r="13" spans="1:14" ht="16.5" thickBot="1" x14ac:dyDescent="0.3">
      <c r="A13" s="1" t="s">
        <v>23</v>
      </c>
      <c r="B13" s="54">
        <v>0</v>
      </c>
    </row>
    <row r="14" spans="1:14" ht="15.75" thickBot="1" x14ac:dyDescent="0.3"/>
    <row r="15" spans="1:14" ht="66.75" customHeight="1" thickTop="1" thickBot="1" x14ac:dyDescent="0.3">
      <c r="A15" s="2"/>
      <c r="B15" s="3"/>
      <c r="C15" s="4" t="s">
        <v>0</v>
      </c>
      <c r="D15" s="6" t="s">
        <v>16</v>
      </c>
      <c r="E15" s="70" t="s">
        <v>15</v>
      </c>
      <c r="F15" s="5" t="s">
        <v>1</v>
      </c>
      <c r="G15" s="5" t="s">
        <v>20</v>
      </c>
      <c r="H15" s="7" t="s">
        <v>3</v>
      </c>
      <c r="I15" s="7" t="s">
        <v>21</v>
      </c>
      <c r="J15" s="7" t="s">
        <v>19</v>
      </c>
      <c r="K15" s="7" t="s">
        <v>2</v>
      </c>
      <c r="L15" s="8" t="s">
        <v>28</v>
      </c>
      <c r="M15" s="53" t="s">
        <v>26</v>
      </c>
      <c r="N15" s="53" t="s">
        <v>27</v>
      </c>
    </row>
    <row r="16" spans="1:14" ht="17.25" thickTop="1" thickBot="1" x14ac:dyDescent="0.3">
      <c r="A16" s="63" t="s">
        <v>4</v>
      </c>
      <c r="B16" s="9" t="s">
        <v>5</v>
      </c>
      <c r="C16" s="80">
        <v>10.3</v>
      </c>
      <c r="D16" s="33">
        <v>84</v>
      </c>
      <c r="E16" s="33">
        <v>19</v>
      </c>
      <c r="F16" s="42">
        <v>0</v>
      </c>
      <c r="G16" s="42">
        <v>0</v>
      </c>
      <c r="H16" s="43">
        <v>0</v>
      </c>
      <c r="I16" s="33">
        <f t="shared" ref="I16:J21" si="0">+C16*F16</f>
        <v>0</v>
      </c>
      <c r="J16" s="33">
        <f t="shared" si="0"/>
        <v>0</v>
      </c>
      <c r="K16" s="34">
        <f t="shared" ref="K16:K21" si="1">IF(F16&gt;0,(I16+E16)+(G16*D16),0)</f>
        <v>0</v>
      </c>
      <c r="L16" s="55">
        <f>K16*H16</f>
        <v>0</v>
      </c>
      <c r="M16" s="55">
        <f>N16/1.23</f>
        <v>0</v>
      </c>
      <c r="N16" s="55">
        <f>K16*H16*(1-$B$13)</f>
        <v>0</v>
      </c>
    </row>
    <row r="17" spans="1:14" ht="16.5" thickBot="1" x14ac:dyDescent="0.3">
      <c r="A17" s="64"/>
      <c r="B17" s="10" t="s">
        <v>6</v>
      </c>
      <c r="C17" s="81">
        <v>11.3</v>
      </c>
      <c r="D17" s="35">
        <v>84</v>
      </c>
      <c r="E17" s="35">
        <v>19</v>
      </c>
      <c r="F17" s="44">
        <v>0</v>
      </c>
      <c r="G17" s="44">
        <v>0</v>
      </c>
      <c r="H17" s="45">
        <v>0</v>
      </c>
      <c r="I17" s="35">
        <f t="shared" si="0"/>
        <v>0</v>
      </c>
      <c r="J17" s="35">
        <f t="shared" si="0"/>
        <v>0</v>
      </c>
      <c r="K17" s="36">
        <f t="shared" si="1"/>
        <v>0</v>
      </c>
      <c r="L17" s="56">
        <f t="shared" ref="L17:L21" si="2">K17*H17</f>
        <v>0</v>
      </c>
      <c r="M17" s="56">
        <f>N17/1.23</f>
        <v>0</v>
      </c>
      <c r="N17" s="56">
        <f t="shared" ref="N17:N21" si="3">K17*H17*(1-$B$13)</f>
        <v>0</v>
      </c>
    </row>
    <row r="18" spans="1:14" ht="16.5" thickBot="1" x14ac:dyDescent="0.3">
      <c r="A18" s="65"/>
      <c r="B18" s="11" t="s">
        <v>7</v>
      </c>
      <c r="C18" s="81">
        <v>11.3</v>
      </c>
      <c r="D18" s="35">
        <v>84</v>
      </c>
      <c r="E18" s="35">
        <v>19</v>
      </c>
      <c r="F18" s="46">
        <v>0</v>
      </c>
      <c r="G18" s="46">
        <v>0</v>
      </c>
      <c r="H18" s="47">
        <v>0</v>
      </c>
      <c r="I18" s="35">
        <f t="shared" si="0"/>
        <v>0</v>
      </c>
      <c r="J18" s="35">
        <f t="shared" si="0"/>
        <v>0</v>
      </c>
      <c r="K18" s="36">
        <f t="shared" si="1"/>
        <v>0</v>
      </c>
      <c r="L18" s="56">
        <f t="shared" si="2"/>
        <v>0</v>
      </c>
      <c r="M18" s="56">
        <f>N18/1.23</f>
        <v>0</v>
      </c>
      <c r="N18" s="56">
        <f t="shared" si="3"/>
        <v>0</v>
      </c>
    </row>
    <row r="19" spans="1:14" ht="17.25" thickTop="1" thickBot="1" x14ac:dyDescent="0.3">
      <c r="A19" s="63" t="s">
        <v>8</v>
      </c>
      <c r="B19" s="9" t="s">
        <v>5</v>
      </c>
      <c r="C19" s="80">
        <v>13.2</v>
      </c>
      <c r="D19" s="33">
        <v>84</v>
      </c>
      <c r="E19" s="33">
        <v>19</v>
      </c>
      <c r="F19" s="42">
        <v>0</v>
      </c>
      <c r="G19" s="42">
        <v>0</v>
      </c>
      <c r="H19" s="43">
        <v>0</v>
      </c>
      <c r="I19" s="33">
        <f t="shared" si="0"/>
        <v>0</v>
      </c>
      <c r="J19" s="33">
        <f t="shared" si="0"/>
        <v>0</v>
      </c>
      <c r="K19" s="34">
        <f t="shared" si="1"/>
        <v>0</v>
      </c>
      <c r="L19" s="55">
        <f t="shared" si="2"/>
        <v>0</v>
      </c>
      <c r="M19" s="55">
        <f>N19/1.23</f>
        <v>0</v>
      </c>
      <c r="N19" s="55">
        <f t="shared" si="3"/>
        <v>0</v>
      </c>
    </row>
    <row r="20" spans="1:14" ht="16.5" thickBot="1" x14ac:dyDescent="0.3">
      <c r="A20" s="64"/>
      <c r="B20" s="12" t="s">
        <v>6</v>
      </c>
      <c r="C20" s="81">
        <v>14.1</v>
      </c>
      <c r="D20" s="35">
        <v>84</v>
      </c>
      <c r="E20" s="35">
        <v>19</v>
      </c>
      <c r="F20" s="48">
        <v>0</v>
      </c>
      <c r="G20" s="48">
        <v>0</v>
      </c>
      <c r="H20" s="49">
        <v>0</v>
      </c>
      <c r="I20" s="37">
        <f t="shared" si="0"/>
        <v>0</v>
      </c>
      <c r="J20" s="37">
        <f t="shared" si="0"/>
        <v>0</v>
      </c>
      <c r="K20" s="38">
        <f t="shared" si="1"/>
        <v>0</v>
      </c>
      <c r="L20" s="57">
        <f t="shared" si="2"/>
        <v>0</v>
      </c>
      <c r="M20" s="57">
        <f>N20/1.23</f>
        <v>0</v>
      </c>
      <c r="N20" s="57">
        <f t="shared" si="3"/>
        <v>0</v>
      </c>
    </row>
    <row r="21" spans="1:14" ht="16.5" thickBot="1" x14ac:dyDescent="0.3">
      <c r="A21" s="65"/>
      <c r="B21" s="13" t="s">
        <v>7</v>
      </c>
      <c r="C21" s="81">
        <v>14.1</v>
      </c>
      <c r="D21" s="35">
        <v>84</v>
      </c>
      <c r="E21" s="35">
        <v>19</v>
      </c>
      <c r="F21" s="50">
        <v>0</v>
      </c>
      <c r="G21" s="51">
        <v>0</v>
      </c>
      <c r="H21" s="52">
        <v>0</v>
      </c>
      <c r="I21" s="39">
        <f t="shared" si="0"/>
        <v>0</v>
      </c>
      <c r="J21" s="40">
        <f t="shared" si="0"/>
        <v>0</v>
      </c>
      <c r="K21" s="41">
        <f t="shared" si="1"/>
        <v>0</v>
      </c>
      <c r="L21" s="58">
        <f t="shared" si="2"/>
        <v>0</v>
      </c>
      <c r="M21" s="58">
        <f>N21/1.23</f>
        <v>0</v>
      </c>
      <c r="N21" s="58">
        <f t="shared" si="3"/>
        <v>0</v>
      </c>
    </row>
    <row r="22" spans="1:14" ht="17.25" thickTop="1" thickBot="1" x14ac:dyDescent="0.3">
      <c r="A22" s="2"/>
      <c r="B22" s="3"/>
      <c r="C22" s="14"/>
      <c r="D22" s="14"/>
      <c r="E22" s="14"/>
      <c r="F22" s="14"/>
      <c r="G22" s="14"/>
      <c r="H22" s="15"/>
      <c r="I22" s="15"/>
      <c r="J22" s="16"/>
      <c r="K22" s="16" t="s">
        <v>25</v>
      </c>
      <c r="L22" s="59">
        <f>SUM(L16:L21)</f>
        <v>0</v>
      </c>
      <c r="M22" s="55">
        <f>N22/1.23</f>
        <v>0</v>
      </c>
      <c r="N22" s="59">
        <f>SUM(N16:N21)</f>
        <v>0</v>
      </c>
    </row>
    <row r="23" spans="1:14" ht="51" customHeight="1" thickTop="1" thickBot="1" x14ac:dyDescent="0.3">
      <c r="A23" s="2"/>
      <c r="B23" s="3"/>
      <c r="C23" s="2"/>
      <c r="D23" s="2"/>
      <c r="E23" s="2"/>
      <c r="F23" s="2"/>
      <c r="G23" s="2"/>
      <c r="H23" s="78" t="s">
        <v>9</v>
      </c>
      <c r="I23" s="79"/>
      <c r="J23" s="69" t="s">
        <v>30</v>
      </c>
      <c r="K23" s="69"/>
      <c r="L23" s="60" cm="1">
        <f t="array" ref="L23">_xlfn.IFS(L22&gt;=3000,0,L22&lt;3000,150)</f>
        <v>150</v>
      </c>
      <c r="M23" s="71">
        <f>N23/1.23</f>
        <v>121.95121951219512</v>
      </c>
      <c r="N23" s="60" cm="1">
        <f t="array" ref="N23">_xlfn.IFS(L22&gt;=3000,0,L22&lt;3000,150)</f>
        <v>150</v>
      </c>
    </row>
    <row r="24" spans="1:14" ht="26.25" customHeight="1" thickTop="1" thickBot="1" x14ac:dyDescent="0.3">
      <c r="A24" s="2"/>
      <c r="B24" s="3"/>
      <c r="C24" s="2"/>
      <c r="D24" s="2"/>
      <c r="E24" s="2"/>
      <c r="F24" s="2"/>
      <c r="G24" s="2"/>
      <c r="H24" s="62" t="s">
        <v>24</v>
      </c>
      <c r="I24" s="17"/>
      <c r="J24" s="17"/>
      <c r="K24" s="17"/>
      <c r="L24" s="72">
        <f>+L22+L23</f>
        <v>150</v>
      </c>
      <c r="M24" s="61">
        <f>N24/1.23</f>
        <v>121.95121951219512</v>
      </c>
      <c r="N24" s="61">
        <f>+N22+N23</f>
        <v>150</v>
      </c>
    </row>
    <row r="25" spans="1:14" ht="15.75" thickTop="1" x14ac:dyDescent="0.25"/>
  </sheetData>
  <mergeCells count="5">
    <mergeCell ref="A16:A18"/>
    <mergeCell ref="A19:A21"/>
    <mergeCell ref="A2:I2"/>
    <mergeCell ref="J23:K23"/>
    <mergeCell ref="H23:I23"/>
  </mergeCells>
  <conditionalFormatting sqref="L23:N23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Beal-Industrie_ZAMÓWIENIE SPEC</vt:lpstr>
    </vt:vector>
  </TitlesOfParts>
  <Company>AGH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2023-12-19T11:39:44Z</dcterms:created>
  <dcterms:modified xsi:type="dcterms:W3CDTF">2024-12-31T11:57:37Z</dcterms:modified>
</cp:coreProperties>
</file>